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vinné\Rozpočet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6" i="1" l="1"/>
  <c r="C153" i="1"/>
  <c r="C162" i="1" s="1"/>
  <c r="C148" i="1"/>
  <c r="C144" i="1"/>
  <c r="C152" i="1" s="1"/>
  <c r="C140" i="1"/>
  <c r="C136" i="1"/>
  <c r="C132" i="1"/>
  <c r="C161" i="1" s="1"/>
  <c r="C125" i="1"/>
  <c r="C124" i="1"/>
  <c r="C120" i="1"/>
  <c r="C118" i="1"/>
  <c r="C116" i="1"/>
  <c r="C112" i="1"/>
  <c r="C110" i="1"/>
  <c r="C107" i="1"/>
  <c r="C100" i="1"/>
  <c r="C93" i="1"/>
  <c r="C90" i="1"/>
  <c r="C83" i="1"/>
  <c r="C81" i="1"/>
  <c r="C78" i="1"/>
  <c r="C79" i="1" s="1"/>
  <c r="C68" i="1"/>
  <c r="C65" i="1"/>
  <c r="C66" i="1" s="1"/>
  <c r="C53" i="1"/>
  <c r="C52" i="1"/>
  <c r="C39" i="1"/>
  <c r="C40" i="1" s="1"/>
  <c r="C27" i="1"/>
  <c r="C25" i="1"/>
  <c r="C21" i="1"/>
  <c r="C17" i="1"/>
  <c r="C18" i="1" s="1"/>
  <c r="C11" i="1"/>
  <c r="C12" i="1" s="1"/>
  <c r="C101" i="1" s="1"/>
  <c r="C127" i="1" l="1"/>
</calcChain>
</file>

<file path=xl/sharedStrings.xml><?xml version="1.0" encoding="utf-8"?>
<sst xmlns="http://schemas.openxmlformats.org/spreadsheetml/2006/main" count="163" uniqueCount="145">
  <si>
    <t>Č. položky</t>
  </si>
  <si>
    <t>Položka</t>
  </si>
  <si>
    <t>UR</t>
  </si>
  <si>
    <t>Sp. materiál VHČ</t>
  </si>
  <si>
    <t>Materiál na skladě</t>
  </si>
  <si>
    <t>Potraviny</t>
  </si>
  <si>
    <t>Spotřební materiál</t>
  </si>
  <si>
    <t>*50116</t>
  </si>
  <si>
    <t>Učebnice posk. žákům zdarma</t>
  </si>
  <si>
    <t>*50117</t>
  </si>
  <si>
    <t>Brožury neevidované</t>
  </si>
  <si>
    <t>*50119</t>
  </si>
  <si>
    <t>Časopisy</t>
  </si>
  <si>
    <t>Pohonné hmoty</t>
  </si>
  <si>
    <t>nevrácené čipy</t>
  </si>
  <si>
    <t>Spotřeba materiálu</t>
  </si>
  <si>
    <t>Energie VHČ</t>
  </si>
  <si>
    <t>Elektrická energie</t>
  </si>
  <si>
    <t>Vodné a stočné</t>
  </si>
  <si>
    <t>Plyn</t>
  </si>
  <si>
    <t>Spotřeba energie</t>
  </si>
  <si>
    <t>Opravy a udržování</t>
  </si>
  <si>
    <t>Oprava hlavního vchodu</t>
  </si>
  <si>
    <t>Cestovné ostatní</t>
  </si>
  <si>
    <t>*51220</t>
  </si>
  <si>
    <t>Cest. na vzdělávání ped. prac.</t>
  </si>
  <si>
    <t>Cestovné při školních akcích</t>
  </si>
  <si>
    <t>Cestovné</t>
  </si>
  <si>
    <t>Náklady na reprezentaci</t>
  </si>
  <si>
    <t>Služby VHČ</t>
  </si>
  <si>
    <t>Licence Microsoft</t>
  </si>
  <si>
    <t>Programové vybavení</t>
  </si>
  <si>
    <t>Licence</t>
  </si>
  <si>
    <t>Internet</t>
  </si>
  <si>
    <t>Ostatní služby</t>
  </si>
  <si>
    <t>Telefonní poplatky</t>
  </si>
  <si>
    <t>Spotřeba cenin</t>
  </si>
  <si>
    <t>Poplatky bance</t>
  </si>
  <si>
    <t>Služby projekt OPVK</t>
  </si>
  <si>
    <t>SW projekt OPVK</t>
  </si>
  <si>
    <t>Mzdy VHČ</t>
  </si>
  <si>
    <t>*52110</t>
  </si>
  <si>
    <t>Prostředky na platy ped.</t>
  </si>
  <si>
    <t>*52111</t>
  </si>
  <si>
    <t>Prostředky na OOP ped.</t>
  </si>
  <si>
    <t>*52112</t>
  </si>
  <si>
    <t>Prostředky na OOP neped.</t>
  </si>
  <si>
    <t>*52113</t>
  </si>
  <si>
    <t>Prostředky na platy neped.</t>
  </si>
  <si>
    <t>Mzdy fond odměn</t>
  </si>
  <si>
    <t>Mzdy RP</t>
  </si>
  <si>
    <t>Prostředky na platy VHČ</t>
  </si>
  <si>
    <t>*52116</t>
  </si>
  <si>
    <t>Nemocenská do 14 dní ped.</t>
  </si>
  <si>
    <t>*52117</t>
  </si>
  <si>
    <t>Nemocenská do 14 dní neped.</t>
  </si>
  <si>
    <t>Dohody projekt OPVK</t>
  </si>
  <si>
    <t>Mzdové náklady</t>
  </si>
  <si>
    <t>Pojištění VHČ</t>
  </si>
  <si>
    <t>*52410</t>
  </si>
  <si>
    <t>Poj. na zdrav. poj. 9% ped.</t>
  </si>
  <si>
    <t>Poj. na zdrav. poj. 9% RP</t>
  </si>
  <si>
    <t>*52413</t>
  </si>
  <si>
    <t>Poj. na zdrav. poj. 9%  neped.</t>
  </si>
  <si>
    <t>Poj. na zdrav. poj. 9% VHČ</t>
  </si>
  <si>
    <t>*52420</t>
  </si>
  <si>
    <t>Poj. na soc. poj. 25% ped.</t>
  </si>
  <si>
    <t>Poj. na soc. poj. 25% RP</t>
  </si>
  <si>
    <t>*52423</t>
  </si>
  <si>
    <t>Poj. na soc. poj. 25% neped.</t>
  </si>
  <si>
    <t>Poj. na soc. poj. 25% VHČ</t>
  </si>
  <si>
    <t>Poj. na zdrav. poj. 9%  FO</t>
  </si>
  <si>
    <t>Poj. na soc. poj. 25% FO</t>
  </si>
  <si>
    <t>Zákonné sociální pojištění</t>
  </si>
  <si>
    <t>*52535</t>
  </si>
  <si>
    <t>Pojištění org. - mzdy 0,42%</t>
  </si>
  <si>
    <t>Jiné sociální pojištění</t>
  </si>
  <si>
    <t>FKSP VHČ</t>
  </si>
  <si>
    <t>*52710</t>
  </si>
  <si>
    <t>FKSP 1% ped.</t>
  </si>
  <si>
    <t>FKSP 1% FO</t>
  </si>
  <si>
    <t>vzdělávání, semináře neped.</t>
  </si>
  <si>
    <t>Školení OPVK</t>
  </si>
  <si>
    <t>*52723</t>
  </si>
  <si>
    <t>FKSP 1% neped.</t>
  </si>
  <si>
    <t>FKSP 1% VHČ</t>
  </si>
  <si>
    <t>*52730</t>
  </si>
  <si>
    <t>ochranné pomůcky</t>
  </si>
  <si>
    <t>*52740</t>
  </si>
  <si>
    <t>Vzdělávání, semináře ped.</t>
  </si>
  <si>
    <t>Zákonné sociální náklady</t>
  </si>
  <si>
    <t>Jiné sociální náklady</t>
  </si>
  <si>
    <t>Smluvní pokuty</t>
  </si>
  <si>
    <t>Státní maturity</t>
  </si>
  <si>
    <t>Ostatní náklady</t>
  </si>
  <si>
    <t>Stipendia</t>
  </si>
  <si>
    <t>Startovné</t>
  </si>
  <si>
    <t>Spoluúčast na odšk. úrazů</t>
  </si>
  <si>
    <t>Odvod za ZPS</t>
  </si>
  <si>
    <t>Ostatní náklady z činnosti</t>
  </si>
  <si>
    <t>Odpisy budovy</t>
  </si>
  <si>
    <t>Odpisy ostatní</t>
  </si>
  <si>
    <t>Odpisy dlouh.majetku</t>
  </si>
  <si>
    <t>DDHM do 1000 Kč - seznamy</t>
  </si>
  <si>
    <t>*55804</t>
  </si>
  <si>
    <t>DDHM do 1000 Kč - sbírky</t>
  </si>
  <si>
    <t>DDHM nad 1000 Kč- seznamy</t>
  </si>
  <si>
    <t>*55814</t>
  </si>
  <si>
    <t>DDHM nad 1000 Kč - sbírky</t>
  </si>
  <si>
    <t>Projekt OPVK seznamy</t>
  </si>
  <si>
    <t>Projekt OPVK sbírky</t>
  </si>
  <si>
    <t>Ostatní finanční náklady</t>
  </si>
  <si>
    <t>Náklady</t>
  </si>
  <si>
    <t>Tržby jídelna</t>
  </si>
  <si>
    <t>Tržby škola</t>
  </si>
  <si>
    <t>Nevrácené čipy</t>
  </si>
  <si>
    <t>Tržby VHČ</t>
  </si>
  <si>
    <t>Výnosy z prodeje služeb</t>
  </si>
  <si>
    <t>Výn. z pronájmu m2</t>
  </si>
  <si>
    <t>Výn. z pronájmu en.</t>
  </si>
  <si>
    <t>Výnosy z pronájmu</t>
  </si>
  <si>
    <t>Zúčtování fondů</t>
  </si>
  <si>
    <t xml:space="preserve">Čerpání fondů </t>
  </si>
  <si>
    <t>Školní akce</t>
  </si>
  <si>
    <t>Ostatní výnosy</t>
  </si>
  <si>
    <t>Výnosy z automatů</t>
  </si>
  <si>
    <t>Ostatní výnosy z činnosti</t>
  </si>
  <si>
    <t>Úroky z účtu</t>
  </si>
  <si>
    <t>Úroky</t>
  </si>
  <si>
    <t>Kurzové zisky</t>
  </si>
  <si>
    <t>Výnosy z trans. provozní</t>
  </si>
  <si>
    <t>Výnosy z trans. přímé</t>
  </si>
  <si>
    <t>Výnosy z trans. OP VK</t>
  </si>
  <si>
    <t>Výnosy z transferů</t>
  </si>
  <si>
    <t>Výnosy</t>
  </si>
  <si>
    <t>Hosp. výsledek</t>
  </si>
  <si>
    <t>ONIV přímé ost.</t>
  </si>
  <si>
    <t>Limit</t>
  </si>
  <si>
    <t>Mzdy OOP ped.</t>
  </si>
  <si>
    <t>Mzdy OOP neped.</t>
  </si>
  <si>
    <t>Odvody ped.</t>
  </si>
  <si>
    <t>Odvody neped.</t>
  </si>
  <si>
    <t>Odvody celkem</t>
  </si>
  <si>
    <t>FKSP</t>
  </si>
  <si>
    <t>ONIV přímé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</si>
</sst>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abSelected="1" workbookViewId="0">
      <selection sqref="A1:C163"/>
    </sheetView>
  </sheetViews>
  <sheetFormatPr defaultRowHeight="15" x14ac:dyDescent="0.25"/>
  <cols>
    <col min="2" max="2" width="27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50100</v>
      </c>
      <c r="B2" s="2" t="s">
        <v>3</v>
      </c>
      <c r="C2" s="2">
        <v>0</v>
      </c>
    </row>
    <row r="3" spans="1:3" x14ac:dyDescent="0.25">
      <c r="A3" s="2">
        <v>50102</v>
      </c>
      <c r="B3" s="2" t="s">
        <v>4</v>
      </c>
      <c r="C3" s="2">
        <v>25.7</v>
      </c>
    </row>
    <row r="4" spans="1:3" x14ac:dyDescent="0.25">
      <c r="A4" s="2">
        <v>50105</v>
      </c>
      <c r="B4" s="2" t="s">
        <v>5</v>
      </c>
      <c r="C4" s="2"/>
    </row>
    <row r="5" spans="1:3" x14ac:dyDescent="0.25">
      <c r="A5" s="2">
        <v>50112</v>
      </c>
      <c r="B5" s="2" t="s">
        <v>6</v>
      </c>
      <c r="C5" s="2">
        <v>142.5</v>
      </c>
    </row>
    <row r="6" spans="1:3" x14ac:dyDescent="0.25">
      <c r="A6" s="2" t="s">
        <v>7</v>
      </c>
      <c r="B6" s="2" t="s">
        <v>8</v>
      </c>
      <c r="C6" s="2">
        <v>20.3</v>
      </c>
    </row>
    <row r="7" spans="1:3" x14ac:dyDescent="0.25">
      <c r="A7" s="2" t="s">
        <v>9</v>
      </c>
      <c r="B7" s="2" t="s">
        <v>10</v>
      </c>
      <c r="C7" s="2"/>
    </row>
    <row r="8" spans="1:3" x14ac:dyDescent="0.25">
      <c r="A8" s="2" t="s">
        <v>11</v>
      </c>
      <c r="B8" s="2" t="s">
        <v>12</v>
      </c>
      <c r="C8" s="2">
        <v>20</v>
      </c>
    </row>
    <row r="9" spans="1:3" x14ac:dyDescent="0.25">
      <c r="A9" s="2">
        <v>50120</v>
      </c>
      <c r="B9" s="2" t="s">
        <v>13</v>
      </c>
      <c r="C9" s="2">
        <v>4.0999999999999996</v>
      </c>
    </row>
    <row r="10" spans="1:3" x14ac:dyDescent="0.25">
      <c r="A10" s="2">
        <v>50150</v>
      </c>
      <c r="B10" s="2" t="s">
        <v>14</v>
      </c>
      <c r="C10" s="2">
        <v>0</v>
      </c>
    </row>
    <row r="11" spans="1:3" x14ac:dyDescent="0.25">
      <c r="A11" s="2">
        <v>50170</v>
      </c>
      <c r="B11" s="2" t="s">
        <v>3</v>
      </c>
      <c r="C11" s="2">
        <f>-C2</f>
        <v>0</v>
      </c>
    </row>
    <row r="12" spans="1:3" x14ac:dyDescent="0.25">
      <c r="A12" s="1">
        <v>501</v>
      </c>
      <c r="B12" s="1" t="s">
        <v>15</v>
      </c>
      <c r="C12" s="1">
        <f>SUM(C2:C11)</f>
        <v>212.6</v>
      </c>
    </row>
    <row r="13" spans="1:3" x14ac:dyDescent="0.25">
      <c r="A13" s="2">
        <v>50200</v>
      </c>
      <c r="B13" s="2" t="s">
        <v>16</v>
      </c>
      <c r="C13" s="2">
        <v>0</v>
      </c>
    </row>
    <row r="14" spans="1:3" x14ac:dyDescent="0.25">
      <c r="A14" s="2">
        <v>50210</v>
      </c>
      <c r="B14" s="2" t="s">
        <v>17</v>
      </c>
      <c r="C14" s="2">
        <v>195</v>
      </c>
    </row>
    <row r="15" spans="1:3" x14ac:dyDescent="0.25">
      <c r="A15" s="2">
        <v>50220</v>
      </c>
      <c r="B15" s="2" t="s">
        <v>18</v>
      </c>
      <c r="C15" s="2">
        <v>108.5</v>
      </c>
    </row>
    <row r="16" spans="1:3" x14ac:dyDescent="0.25">
      <c r="A16" s="2">
        <v>50230</v>
      </c>
      <c r="B16" s="2" t="s">
        <v>19</v>
      </c>
      <c r="C16" s="2">
        <v>465</v>
      </c>
    </row>
    <row r="17" spans="1:3" x14ac:dyDescent="0.25">
      <c r="A17" s="2">
        <v>50270</v>
      </c>
      <c r="B17" s="2" t="s">
        <v>16</v>
      </c>
      <c r="C17" s="2">
        <f>-C13</f>
        <v>0</v>
      </c>
    </row>
    <row r="18" spans="1:3" x14ac:dyDescent="0.25">
      <c r="A18" s="1">
        <v>502</v>
      </c>
      <c r="B18" s="1" t="s">
        <v>20</v>
      </c>
      <c r="C18" s="1">
        <f>SUM(C13:C17)</f>
        <v>768.5</v>
      </c>
    </row>
    <row r="19" spans="1:3" x14ac:dyDescent="0.25">
      <c r="A19" s="2">
        <v>51110</v>
      </c>
      <c r="B19" s="2" t="s">
        <v>21</v>
      </c>
      <c r="C19" s="2">
        <v>105.7</v>
      </c>
    </row>
    <row r="20" spans="1:3" x14ac:dyDescent="0.25">
      <c r="A20" s="2">
        <v>51120</v>
      </c>
      <c r="B20" s="2" t="s">
        <v>22</v>
      </c>
      <c r="C20" s="2">
        <v>263.39999999999998</v>
      </c>
    </row>
    <row r="21" spans="1:3" x14ac:dyDescent="0.25">
      <c r="A21" s="1">
        <v>511</v>
      </c>
      <c r="B21" s="1" t="s">
        <v>21</v>
      </c>
      <c r="C21" s="1">
        <f>SUM(C19:C20)</f>
        <v>369.09999999999997</v>
      </c>
    </row>
    <row r="22" spans="1:3" x14ac:dyDescent="0.25">
      <c r="A22" s="2">
        <v>51210</v>
      </c>
      <c r="B22" s="2" t="s">
        <v>23</v>
      </c>
      <c r="C22" s="2">
        <v>6</v>
      </c>
    </row>
    <row r="23" spans="1:3" x14ac:dyDescent="0.25">
      <c r="A23" s="3" t="s">
        <v>24</v>
      </c>
      <c r="B23" s="3" t="s">
        <v>25</v>
      </c>
      <c r="C23" s="3">
        <v>5</v>
      </c>
    </row>
    <row r="24" spans="1:3" x14ac:dyDescent="0.25">
      <c r="A24" s="3">
        <v>51230</v>
      </c>
      <c r="B24" s="3" t="s">
        <v>26</v>
      </c>
      <c r="C24" s="3">
        <v>10</v>
      </c>
    </row>
    <row r="25" spans="1:3" x14ac:dyDescent="0.25">
      <c r="A25" s="1">
        <v>512</v>
      </c>
      <c r="B25" s="1" t="s">
        <v>27</v>
      </c>
      <c r="C25" s="1">
        <f>SUM(C22:C24)</f>
        <v>21</v>
      </c>
    </row>
    <row r="26" spans="1:3" x14ac:dyDescent="0.25">
      <c r="A26" s="3">
        <v>51310</v>
      </c>
      <c r="B26" s="3" t="s">
        <v>28</v>
      </c>
      <c r="C26" s="3">
        <v>1</v>
      </c>
    </row>
    <row r="27" spans="1:3" x14ac:dyDescent="0.25">
      <c r="A27" s="1">
        <v>513</v>
      </c>
      <c r="B27" s="4" t="s">
        <v>28</v>
      </c>
      <c r="C27" s="1">
        <f>SUM(C26)</f>
        <v>1</v>
      </c>
    </row>
    <row r="28" spans="1:3" x14ac:dyDescent="0.25">
      <c r="A28" s="3">
        <v>51800</v>
      </c>
      <c r="B28" s="3" t="s">
        <v>29</v>
      </c>
      <c r="C28" s="3">
        <v>0</v>
      </c>
    </row>
    <row r="29" spans="1:3" x14ac:dyDescent="0.25">
      <c r="A29" s="3">
        <v>51811</v>
      </c>
      <c r="B29" s="3" t="s">
        <v>30</v>
      </c>
      <c r="C29" s="3">
        <v>58.5</v>
      </c>
    </row>
    <row r="30" spans="1:3" x14ac:dyDescent="0.25">
      <c r="A30" s="3">
        <v>51813</v>
      </c>
      <c r="B30" s="3" t="s">
        <v>31</v>
      </c>
      <c r="C30" s="3">
        <v>45</v>
      </c>
    </row>
    <row r="31" spans="1:3" x14ac:dyDescent="0.25">
      <c r="A31" s="3">
        <v>51814</v>
      </c>
      <c r="B31" s="3" t="s">
        <v>32</v>
      </c>
      <c r="C31" s="3">
        <v>47</v>
      </c>
    </row>
    <row r="32" spans="1:3" x14ac:dyDescent="0.25">
      <c r="A32" s="3">
        <v>51815</v>
      </c>
      <c r="B32" s="3" t="s">
        <v>33</v>
      </c>
      <c r="C32" s="3">
        <v>36.799999999999997</v>
      </c>
    </row>
    <row r="33" spans="1:3" x14ac:dyDescent="0.25">
      <c r="A33" s="3">
        <v>51816</v>
      </c>
      <c r="B33" s="3" t="s">
        <v>34</v>
      </c>
      <c r="C33" s="3">
        <v>228</v>
      </c>
    </row>
    <row r="34" spans="1:3" x14ac:dyDescent="0.25">
      <c r="A34" s="3">
        <v>51817</v>
      </c>
      <c r="B34" s="3" t="s">
        <v>35</v>
      </c>
      <c r="C34" s="3">
        <v>29.2</v>
      </c>
    </row>
    <row r="35" spans="1:3" x14ac:dyDescent="0.25">
      <c r="A35" s="3">
        <v>51818</v>
      </c>
      <c r="B35" s="3" t="s">
        <v>36</v>
      </c>
      <c r="C35" s="3">
        <v>13</v>
      </c>
    </row>
    <row r="36" spans="1:3" x14ac:dyDescent="0.25">
      <c r="A36" s="5">
        <v>51820</v>
      </c>
      <c r="B36" s="2" t="s">
        <v>37</v>
      </c>
      <c r="C36" s="5">
        <v>11</v>
      </c>
    </row>
    <row r="37" spans="1:3" x14ac:dyDescent="0.25">
      <c r="A37" s="5">
        <v>51826</v>
      </c>
      <c r="B37" s="2" t="s">
        <v>38</v>
      </c>
      <c r="C37" s="5">
        <v>9.1999999999999993</v>
      </c>
    </row>
    <row r="38" spans="1:3" x14ac:dyDescent="0.25">
      <c r="A38" s="5">
        <v>51836</v>
      </c>
      <c r="B38" s="2" t="s">
        <v>39</v>
      </c>
      <c r="C38" s="5">
        <v>28.8</v>
      </c>
    </row>
    <row r="39" spans="1:3" x14ac:dyDescent="0.25">
      <c r="A39" s="3">
        <v>51870</v>
      </c>
      <c r="B39" s="3" t="s">
        <v>29</v>
      </c>
      <c r="C39" s="3">
        <f>-C28</f>
        <v>0</v>
      </c>
    </row>
    <row r="40" spans="1:3" x14ac:dyDescent="0.25">
      <c r="A40" s="1">
        <v>518</v>
      </c>
      <c r="B40" s="1" t="s">
        <v>34</v>
      </c>
      <c r="C40" s="1">
        <f>SUM(C28:C39)</f>
        <v>506.5</v>
      </c>
    </row>
    <row r="41" spans="1:3" x14ac:dyDescent="0.25">
      <c r="A41" s="3">
        <v>52100</v>
      </c>
      <c r="B41" s="3" t="s">
        <v>40</v>
      </c>
      <c r="C41" s="3">
        <v>0</v>
      </c>
    </row>
    <row r="42" spans="1:3" x14ac:dyDescent="0.25">
      <c r="A42" s="3" t="s">
        <v>41</v>
      </c>
      <c r="B42" s="3" t="s">
        <v>42</v>
      </c>
      <c r="C42" s="3">
        <v>8510.2999999999993</v>
      </c>
    </row>
    <row r="43" spans="1:3" x14ac:dyDescent="0.25">
      <c r="A43" s="3" t="s">
        <v>43</v>
      </c>
      <c r="B43" s="3" t="s">
        <v>44</v>
      </c>
      <c r="C43" s="3">
        <v>110</v>
      </c>
    </row>
    <row r="44" spans="1:3" x14ac:dyDescent="0.25">
      <c r="A44" s="3" t="s">
        <v>45</v>
      </c>
      <c r="B44" s="3" t="s">
        <v>46</v>
      </c>
      <c r="C44" s="3"/>
    </row>
    <row r="45" spans="1:3" x14ac:dyDescent="0.25">
      <c r="A45" s="3" t="s">
        <v>47</v>
      </c>
      <c r="B45" s="3" t="s">
        <v>48</v>
      </c>
      <c r="C45" s="3">
        <v>1062.5999999999999</v>
      </c>
    </row>
    <row r="46" spans="1:3" x14ac:dyDescent="0.25">
      <c r="A46" s="3">
        <v>52133</v>
      </c>
      <c r="B46" s="3" t="s">
        <v>49</v>
      </c>
      <c r="C46" s="3">
        <v>4</v>
      </c>
    </row>
    <row r="47" spans="1:3" x14ac:dyDescent="0.25">
      <c r="A47" s="3">
        <v>52114</v>
      </c>
      <c r="B47" s="3" t="s">
        <v>50</v>
      </c>
      <c r="C47" s="3"/>
    </row>
    <row r="48" spans="1:3" x14ac:dyDescent="0.25">
      <c r="A48" s="3">
        <v>52115</v>
      </c>
      <c r="B48" s="3" t="s">
        <v>51</v>
      </c>
      <c r="C48" s="3"/>
    </row>
    <row r="49" spans="1:3" x14ac:dyDescent="0.25">
      <c r="A49" s="3" t="s">
        <v>52</v>
      </c>
      <c r="B49" s="3" t="s">
        <v>53</v>
      </c>
      <c r="C49" s="3">
        <v>34</v>
      </c>
    </row>
    <row r="50" spans="1:3" x14ac:dyDescent="0.25">
      <c r="A50" s="3" t="s">
        <v>54</v>
      </c>
      <c r="B50" s="3" t="s">
        <v>55</v>
      </c>
      <c r="C50" s="3">
        <v>5.4</v>
      </c>
    </row>
    <row r="51" spans="1:3" x14ac:dyDescent="0.25">
      <c r="A51" s="3">
        <v>52118</v>
      </c>
      <c r="B51" s="3" t="s">
        <v>56</v>
      </c>
      <c r="C51" s="3">
        <v>74.400000000000006</v>
      </c>
    </row>
    <row r="52" spans="1:3" x14ac:dyDescent="0.25">
      <c r="A52" s="3">
        <v>52170</v>
      </c>
      <c r="B52" s="3" t="s">
        <v>40</v>
      </c>
      <c r="C52" s="3">
        <f>-C41</f>
        <v>0</v>
      </c>
    </row>
    <row r="53" spans="1:3" x14ac:dyDescent="0.25">
      <c r="A53" s="1">
        <v>521</v>
      </c>
      <c r="B53" s="1" t="s">
        <v>57</v>
      </c>
      <c r="C53" s="1">
        <f>SUM(C41:C52)</f>
        <v>9800.6999999999989</v>
      </c>
    </row>
    <row r="54" spans="1:3" x14ac:dyDescent="0.25">
      <c r="A54" s="3">
        <v>52400</v>
      </c>
      <c r="B54" s="3" t="s">
        <v>58</v>
      </c>
      <c r="C54" s="3">
        <v>0</v>
      </c>
    </row>
    <row r="55" spans="1:3" x14ac:dyDescent="0.25">
      <c r="A55" s="3" t="s">
        <v>59</v>
      </c>
      <c r="B55" s="3" t="s">
        <v>60</v>
      </c>
      <c r="C55" s="3">
        <v>766.6</v>
      </c>
    </row>
    <row r="56" spans="1:3" x14ac:dyDescent="0.25">
      <c r="A56" s="3">
        <v>52412</v>
      </c>
      <c r="B56" s="3" t="s">
        <v>61</v>
      </c>
      <c r="C56" s="3">
        <v>0</v>
      </c>
    </row>
    <row r="57" spans="1:3" x14ac:dyDescent="0.25">
      <c r="A57" s="3" t="s">
        <v>62</v>
      </c>
      <c r="B57" s="3" t="s">
        <v>63</v>
      </c>
      <c r="C57" s="3">
        <v>95.6</v>
      </c>
    </row>
    <row r="58" spans="1:3" x14ac:dyDescent="0.25">
      <c r="A58" s="3">
        <v>52415</v>
      </c>
      <c r="B58" s="3" t="s">
        <v>64</v>
      </c>
      <c r="C58" s="3"/>
    </row>
    <row r="59" spans="1:3" x14ac:dyDescent="0.25">
      <c r="A59" s="3" t="s">
        <v>65</v>
      </c>
      <c r="B59" s="3" t="s">
        <v>66</v>
      </c>
      <c r="C59" s="3">
        <v>2127.6</v>
      </c>
    </row>
    <row r="60" spans="1:3" x14ac:dyDescent="0.25">
      <c r="A60" s="3">
        <v>52422</v>
      </c>
      <c r="B60" s="3" t="s">
        <v>67</v>
      </c>
      <c r="C60" s="3"/>
    </row>
    <row r="61" spans="1:3" x14ac:dyDescent="0.25">
      <c r="A61" s="3" t="s">
        <v>68</v>
      </c>
      <c r="B61" s="3" t="s">
        <v>69</v>
      </c>
      <c r="C61" s="3">
        <v>265.60000000000002</v>
      </c>
    </row>
    <row r="62" spans="1:3" x14ac:dyDescent="0.25">
      <c r="A62" s="3">
        <v>52425</v>
      </c>
      <c r="B62" s="3" t="s">
        <v>70</v>
      </c>
      <c r="C62" s="3"/>
    </row>
    <row r="63" spans="1:3" x14ac:dyDescent="0.25">
      <c r="A63" s="3">
        <v>52433</v>
      </c>
      <c r="B63" s="3" t="s">
        <v>71</v>
      </c>
      <c r="C63" s="3">
        <v>0.4</v>
      </c>
    </row>
    <row r="64" spans="1:3" x14ac:dyDescent="0.25">
      <c r="A64" s="3">
        <v>52443</v>
      </c>
      <c r="B64" s="3" t="s">
        <v>72</v>
      </c>
      <c r="C64" s="3">
        <v>1</v>
      </c>
    </row>
    <row r="65" spans="1:3" x14ac:dyDescent="0.25">
      <c r="A65" s="3">
        <v>52470</v>
      </c>
      <c r="B65" s="3" t="s">
        <v>58</v>
      </c>
      <c r="C65" s="3">
        <f>-C54</f>
        <v>0</v>
      </c>
    </row>
    <row r="66" spans="1:3" x14ac:dyDescent="0.25">
      <c r="A66" s="1">
        <v>524</v>
      </c>
      <c r="B66" s="1" t="s">
        <v>73</v>
      </c>
      <c r="C66" s="1">
        <f>SUM(C54:C65)</f>
        <v>3256.8</v>
      </c>
    </row>
    <row r="67" spans="1:3" x14ac:dyDescent="0.25">
      <c r="A67" s="3" t="s">
        <v>74</v>
      </c>
      <c r="B67" s="3" t="s">
        <v>75</v>
      </c>
      <c r="C67" s="3">
        <v>40.700000000000003</v>
      </c>
    </row>
    <row r="68" spans="1:3" x14ac:dyDescent="0.25">
      <c r="A68" s="1">
        <v>525</v>
      </c>
      <c r="B68" s="1" t="s">
        <v>76</v>
      </c>
      <c r="C68" s="1">
        <f>SUM(C67:C67)</f>
        <v>40.700000000000003</v>
      </c>
    </row>
    <row r="69" spans="1:3" x14ac:dyDescent="0.25">
      <c r="A69" s="3">
        <v>52700</v>
      </c>
      <c r="B69" s="3" t="s">
        <v>77</v>
      </c>
      <c r="C69" s="3"/>
    </row>
    <row r="70" spans="1:3" x14ac:dyDescent="0.25">
      <c r="A70" s="3" t="s">
        <v>78</v>
      </c>
      <c r="B70" s="3" t="s">
        <v>79</v>
      </c>
      <c r="C70" s="3">
        <v>85.4</v>
      </c>
    </row>
    <row r="71" spans="1:3" x14ac:dyDescent="0.25">
      <c r="A71" s="3">
        <v>52733</v>
      </c>
      <c r="B71" s="3" t="s">
        <v>80</v>
      </c>
      <c r="C71" s="3">
        <v>0</v>
      </c>
    </row>
    <row r="72" spans="1:3" x14ac:dyDescent="0.25">
      <c r="A72" s="3">
        <v>52715</v>
      </c>
      <c r="B72" s="3" t="s">
        <v>81</v>
      </c>
      <c r="C72" s="3">
        <v>6.6</v>
      </c>
    </row>
    <row r="73" spans="1:3" x14ac:dyDescent="0.25">
      <c r="A73" s="3">
        <v>52717</v>
      </c>
      <c r="B73" s="3" t="s">
        <v>82</v>
      </c>
      <c r="C73" s="3">
        <v>24</v>
      </c>
    </row>
    <row r="74" spans="1:3" x14ac:dyDescent="0.25">
      <c r="A74" s="3" t="s">
        <v>83</v>
      </c>
      <c r="B74" s="3" t="s">
        <v>84</v>
      </c>
      <c r="C74" s="3">
        <v>10.7</v>
      </c>
    </row>
    <row r="75" spans="1:3" x14ac:dyDescent="0.25">
      <c r="A75" s="3">
        <v>52725</v>
      </c>
      <c r="B75" s="3" t="s">
        <v>85</v>
      </c>
      <c r="C75" s="3"/>
    </row>
    <row r="76" spans="1:3" x14ac:dyDescent="0.25">
      <c r="A76" s="3" t="s">
        <v>86</v>
      </c>
      <c r="B76" s="3" t="s">
        <v>87</v>
      </c>
      <c r="C76" s="3">
        <v>5</v>
      </c>
    </row>
    <row r="77" spans="1:3" x14ac:dyDescent="0.25">
      <c r="A77" s="3" t="s">
        <v>88</v>
      </c>
      <c r="B77" s="3" t="s">
        <v>89</v>
      </c>
      <c r="C77" s="3">
        <v>8.6</v>
      </c>
    </row>
    <row r="78" spans="1:3" x14ac:dyDescent="0.25">
      <c r="A78" s="3">
        <v>52770</v>
      </c>
      <c r="B78" s="3" t="s">
        <v>77</v>
      </c>
      <c r="C78" s="3">
        <f>-C69</f>
        <v>0</v>
      </c>
    </row>
    <row r="79" spans="1:3" x14ac:dyDescent="0.25">
      <c r="A79" s="1">
        <v>527</v>
      </c>
      <c r="B79" s="1" t="s">
        <v>90</v>
      </c>
      <c r="C79" s="1">
        <f>SUM(C69:C78)</f>
        <v>140.29999999999998</v>
      </c>
    </row>
    <row r="80" spans="1:3" x14ac:dyDescent="0.25">
      <c r="A80" s="3"/>
      <c r="B80" s="3"/>
      <c r="C80" s="3"/>
    </row>
    <row r="81" spans="1:3" x14ac:dyDescent="0.25">
      <c r="A81" s="1">
        <v>528</v>
      </c>
      <c r="B81" s="1" t="s">
        <v>91</v>
      </c>
      <c r="C81" s="1">
        <f>SUM(C80)</f>
        <v>0</v>
      </c>
    </row>
    <row r="82" spans="1:3" x14ac:dyDescent="0.25">
      <c r="A82" s="3">
        <v>54110</v>
      </c>
      <c r="B82" s="3" t="s">
        <v>92</v>
      </c>
      <c r="C82" s="3">
        <v>0</v>
      </c>
    </row>
    <row r="83" spans="1:3" x14ac:dyDescent="0.25">
      <c r="A83" s="1">
        <v>541</v>
      </c>
      <c r="B83" s="1" t="s">
        <v>92</v>
      </c>
      <c r="C83" s="1">
        <f>SUM(C82)</f>
        <v>0</v>
      </c>
    </row>
    <row r="84" spans="1:3" x14ac:dyDescent="0.25">
      <c r="A84" s="5">
        <v>54910</v>
      </c>
      <c r="B84" s="2" t="s">
        <v>93</v>
      </c>
      <c r="C84" s="5">
        <v>8.1999999999999993</v>
      </c>
    </row>
    <row r="85" spans="1:3" x14ac:dyDescent="0.25">
      <c r="A85" s="3">
        <v>54915</v>
      </c>
      <c r="B85" s="3" t="s">
        <v>94</v>
      </c>
      <c r="C85" s="2">
        <v>0</v>
      </c>
    </row>
    <row r="86" spans="1:3" x14ac:dyDescent="0.25">
      <c r="A86" s="3">
        <v>54920</v>
      </c>
      <c r="B86" s="3" t="s">
        <v>95</v>
      </c>
      <c r="C86" s="2"/>
    </row>
    <row r="87" spans="1:3" x14ac:dyDescent="0.25">
      <c r="A87" s="3">
        <v>54925</v>
      </c>
      <c r="B87" s="3" t="s">
        <v>96</v>
      </c>
      <c r="C87" s="2">
        <v>2.7</v>
      </c>
    </row>
    <row r="88" spans="1:3" x14ac:dyDescent="0.25">
      <c r="A88" s="3">
        <v>54940</v>
      </c>
      <c r="B88" s="3" t="s">
        <v>97</v>
      </c>
      <c r="C88" s="2">
        <v>2.2000000000000002</v>
      </c>
    </row>
    <row r="89" spans="1:3" x14ac:dyDescent="0.25">
      <c r="A89" s="3">
        <v>54950</v>
      </c>
      <c r="B89" s="3" t="s">
        <v>98</v>
      </c>
      <c r="C89" s="2">
        <v>50</v>
      </c>
    </row>
    <row r="90" spans="1:3" x14ac:dyDescent="0.25">
      <c r="A90" s="1">
        <v>549</v>
      </c>
      <c r="B90" s="1" t="s">
        <v>99</v>
      </c>
      <c r="C90" s="1">
        <f>SUM(C84:C89)</f>
        <v>63.099999999999994</v>
      </c>
    </row>
    <row r="91" spans="1:3" x14ac:dyDescent="0.25">
      <c r="A91" s="3">
        <v>55110</v>
      </c>
      <c r="B91" s="3" t="s">
        <v>100</v>
      </c>
      <c r="C91" s="3">
        <v>116.6</v>
      </c>
    </row>
    <row r="92" spans="1:3" x14ac:dyDescent="0.25">
      <c r="A92" s="3">
        <v>55120</v>
      </c>
      <c r="B92" s="3" t="s">
        <v>101</v>
      </c>
      <c r="C92" s="3">
        <v>147</v>
      </c>
    </row>
    <row r="93" spans="1:3" x14ac:dyDescent="0.25">
      <c r="A93" s="1">
        <v>551</v>
      </c>
      <c r="B93" s="1" t="s">
        <v>102</v>
      </c>
      <c r="C93" s="1">
        <f>SUM(C91:C92)</f>
        <v>263.60000000000002</v>
      </c>
    </row>
    <row r="94" spans="1:3" x14ac:dyDescent="0.25">
      <c r="A94" s="2">
        <v>55803</v>
      </c>
      <c r="B94" s="2" t="s">
        <v>103</v>
      </c>
      <c r="C94" s="2"/>
    </row>
    <row r="95" spans="1:3" x14ac:dyDescent="0.25">
      <c r="A95" s="2" t="s">
        <v>104</v>
      </c>
      <c r="B95" s="2" t="s">
        <v>105</v>
      </c>
      <c r="C95" s="2">
        <v>31.5</v>
      </c>
    </row>
    <row r="96" spans="1:3" x14ac:dyDescent="0.25">
      <c r="A96" s="2">
        <v>55813</v>
      </c>
      <c r="B96" s="2" t="s">
        <v>106</v>
      </c>
      <c r="C96" s="2">
        <v>171</v>
      </c>
    </row>
    <row r="97" spans="1:3" x14ac:dyDescent="0.25">
      <c r="A97" s="2" t="s">
        <v>107</v>
      </c>
      <c r="B97" s="2" t="s">
        <v>108</v>
      </c>
      <c r="C97" s="2">
        <v>59</v>
      </c>
    </row>
    <row r="98" spans="1:3" x14ac:dyDescent="0.25">
      <c r="A98" s="2">
        <v>55815</v>
      </c>
      <c r="B98" s="2" t="s">
        <v>109</v>
      </c>
      <c r="C98" s="2">
        <v>220.5</v>
      </c>
    </row>
    <row r="99" spans="1:3" x14ac:dyDescent="0.25">
      <c r="A99" s="2">
        <v>55816</v>
      </c>
      <c r="B99" s="2" t="s">
        <v>110</v>
      </c>
      <c r="C99" s="2">
        <v>39.5</v>
      </c>
    </row>
    <row r="100" spans="1:3" x14ac:dyDescent="0.25">
      <c r="A100" s="1">
        <v>558</v>
      </c>
      <c r="B100" s="1" t="s">
        <v>111</v>
      </c>
      <c r="C100" s="1">
        <f>SUM(C94:C99)</f>
        <v>521.5</v>
      </c>
    </row>
    <row r="101" spans="1:3" x14ac:dyDescent="0.25">
      <c r="A101" s="6"/>
      <c r="B101" s="6" t="s">
        <v>112</v>
      </c>
      <c r="C101" s="6">
        <f>C12+C18+C21+C25+C27+C40+C53+C66+C68+C79+C81+C83+C90+C93+C100</f>
        <v>15965.400000000001</v>
      </c>
    </row>
    <row r="102" spans="1:3" x14ac:dyDescent="0.25">
      <c r="A102" s="2"/>
      <c r="B102" s="2"/>
      <c r="C102" s="2"/>
    </row>
    <row r="103" spans="1:3" x14ac:dyDescent="0.25">
      <c r="A103" s="2">
        <v>60210</v>
      </c>
      <c r="B103" s="2" t="s">
        <v>113</v>
      </c>
      <c r="C103" s="2">
        <v>0</v>
      </c>
    </row>
    <row r="104" spans="1:3" x14ac:dyDescent="0.25">
      <c r="A104" s="2">
        <v>60220</v>
      </c>
      <c r="B104" s="2" t="s">
        <v>114</v>
      </c>
      <c r="C104" s="2">
        <v>0</v>
      </c>
    </row>
    <row r="105" spans="1:3" x14ac:dyDescent="0.25">
      <c r="A105" s="2">
        <v>60250</v>
      </c>
      <c r="B105" s="2" t="s">
        <v>115</v>
      </c>
      <c r="C105" s="2"/>
    </row>
    <row r="106" spans="1:3" x14ac:dyDescent="0.25">
      <c r="A106" s="2">
        <v>60270</v>
      </c>
      <c r="B106" s="2" t="s">
        <v>116</v>
      </c>
      <c r="C106" s="2"/>
    </row>
    <row r="107" spans="1:3" x14ac:dyDescent="0.25">
      <c r="A107" s="4">
        <v>602</v>
      </c>
      <c r="B107" s="4" t="s">
        <v>117</v>
      </c>
      <c r="C107" s="4">
        <f>SUM(C103:C106)</f>
        <v>0</v>
      </c>
    </row>
    <row r="108" spans="1:3" x14ac:dyDescent="0.25">
      <c r="A108" s="5">
        <v>60310</v>
      </c>
      <c r="B108" s="2" t="s">
        <v>118</v>
      </c>
      <c r="C108" s="5">
        <v>37.200000000000003</v>
      </c>
    </row>
    <row r="109" spans="1:3" x14ac:dyDescent="0.25">
      <c r="A109" s="5">
        <v>60320</v>
      </c>
      <c r="B109" s="2" t="s">
        <v>119</v>
      </c>
      <c r="C109" s="5">
        <v>23</v>
      </c>
    </row>
    <row r="110" spans="1:3" x14ac:dyDescent="0.25">
      <c r="A110" s="4">
        <v>603</v>
      </c>
      <c r="B110" s="4" t="s">
        <v>120</v>
      </c>
      <c r="C110" s="1">
        <f>SUM(C108:C109)</f>
        <v>60.2</v>
      </c>
    </row>
    <row r="111" spans="1:3" x14ac:dyDescent="0.25">
      <c r="A111" s="2">
        <v>64810</v>
      </c>
      <c r="B111" s="2" t="s">
        <v>121</v>
      </c>
      <c r="C111" s="2">
        <v>158.9</v>
      </c>
    </row>
    <row r="112" spans="1:3" x14ac:dyDescent="0.25">
      <c r="A112" s="1">
        <v>648</v>
      </c>
      <c r="B112" s="1" t="s">
        <v>122</v>
      </c>
      <c r="C112" s="1">
        <f>SUM(C111)</f>
        <v>158.9</v>
      </c>
    </row>
    <row r="113" spans="1:3" x14ac:dyDescent="0.25">
      <c r="A113" s="3">
        <v>64925</v>
      </c>
      <c r="B113" s="2" t="s">
        <v>123</v>
      </c>
      <c r="C113" s="3"/>
    </row>
    <row r="114" spans="1:3" x14ac:dyDescent="0.25">
      <c r="A114" s="3">
        <v>64930</v>
      </c>
      <c r="B114" s="3" t="s">
        <v>124</v>
      </c>
      <c r="C114" s="3">
        <v>0.3</v>
      </c>
    </row>
    <row r="115" spans="1:3" x14ac:dyDescent="0.25">
      <c r="A115" s="3">
        <v>64940</v>
      </c>
      <c r="B115" s="3" t="s">
        <v>125</v>
      </c>
      <c r="C115" s="3">
        <v>12.2</v>
      </c>
    </row>
    <row r="116" spans="1:3" x14ac:dyDescent="0.25">
      <c r="A116" s="1">
        <v>649</v>
      </c>
      <c r="B116" s="1" t="s">
        <v>126</v>
      </c>
      <c r="C116" s="1">
        <f>SUM(C113:C115)</f>
        <v>12.5</v>
      </c>
    </row>
    <row r="117" spans="1:3" x14ac:dyDescent="0.25">
      <c r="A117" s="5">
        <v>66210</v>
      </c>
      <c r="B117" s="5" t="s">
        <v>127</v>
      </c>
      <c r="C117" s="5">
        <v>0.8</v>
      </c>
    </row>
    <row r="118" spans="1:3" x14ac:dyDescent="0.25">
      <c r="A118" s="1">
        <v>662</v>
      </c>
      <c r="B118" s="1" t="s">
        <v>128</v>
      </c>
      <c r="C118" s="1">
        <f>SUM(C117)</f>
        <v>0.8</v>
      </c>
    </row>
    <row r="119" spans="1:3" x14ac:dyDescent="0.25">
      <c r="A119" s="5">
        <v>66310</v>
      </c>
      <c r="B119" s="2" t="s">
        <v>129</v>
      </c>
      <c r="C119" s="5">
        <v>0</v>
      </c>
    </row>
    <row r="120" spans="1:3" x14ac:dyDescent="0.25">
      <c r="A120" s="1">
        <v>663</v>
      </c>
      <c r="B120" s="1" t="s">
        <v>129</v>
      </c>
      <c r="C120" s="1">
        <f>SUM(C119)</f>
        <v>0</v>
      </c>
    </row>
    <row r="121" spans="1:3" x14ac:dyDescent="0.25">
      <c r="A121" s="5">
        <v>67210</v>
      </c>
      <c r="B121" s="3" t="s">
        <v>130</v>
      </c>
      <c r="C121" s="5">
        <v>2165.9</v>
      </c>
    </row>
    <row r="122" spans="1:3" x14ac:dyDescent="0.25">
      <c r="A122" s="5">
        <v>67220</v>
      </c>
      <c r="B122" s="3" t="s">
        <v>131</v>
      </c>
      <c r="C122" s="5">
        <v>13201.3</v>
      </c>
    </row>
    <row r="123" spans="1:3" x14ac:dyDescent="0.25">
      <c r="A123" s="3">
        <v>67210</v>
      </c>
      <c r="B123" s="3" t="s">
        <v>132</v>
      </c>
      <c r="C123" s="5">
        <v>396.4</v>
      </c>
    </row>
    <row r="124" spans="1:3" x14ac:dyDescent="0.25">
      <c r="A124" s="1">
        <v>672</v>
      </c>
      <c r="B124" s="1" t="s">
        <v>133</v>
      </c>
      <c r="C124" s="1">
        <f>SUM(C121:C123)</f>
        <v>15763.599999999999</v>
      </c>
    </row>
    <row r="125" spans="1:3" ht="15.75" x14ac:dyDescent="0.25">
      <c r="A125" s="7"/>
      <c r="B125" s="8" t="s">
        <v>134</v>
      </c>
      <c r="C125" s="8">
        <f>C107+C110+C112+C116+C118+C120+C124</f>
        <v>15995.999999999998</v>
      </c>
    </row>
    <row r="126" spans="1:3" x14ac:dyDescent="0.25">
      <c r="A126" s="2"/>
      <c r="B126" s="2"/>
      <c r="C126" s="2"/>
    </row>
    <row r="127" spans="1:3" ht="15.75" x14ac:dyDescent="0.25">
      <c r="A127" s="7"/>
      <c r="B127" s="7" t="s">
        <v>135</v>
      </c>
      <c r="C127" s="7">
        <f>C125-C101</f>
        <v>30.599999999996726</v>
      </c>
    </row>
    <row r="132" spans="2:3" x14ac:dyDescent="0.25">
      <c r="B132" t="s">
        <v>136</v>
      </c>
      <c r="C132">
        <f>C6+C49+C50+C67+C95+C97</f>
        <v>190.9</v>
      </c>
    </row>
    <row r="133" spans="2:3" x14ac:dyDescent="0.25">
      <c r="B133" t="s">
        <v>137</v>
      </c>
      <c r="C133">
        <v>147.80000000000001</v>
      </c>
    </row>
    <row r="134" spans="2:3" x14ac:dyDescent="0.25">
      <c r="C134">
        <v>33.9</v>
      </c>
    </row>
    <row r="136" spans="2:3" x14ac:dyDescent="0.25">
      <c r="B136" t="s">
        <v>138</v>
      </c>
      <c r="C136">
        <f>C42+C43</f>
        <v>8620.2999999999993</v>
      </c>
    </row>
    <row r="137" spans="2:3" x14ac:dyDescent="0.25">
      <c r="B137" t="s">
        <v>137</v>
      </c>
      <c r="C137">
        <v>8620.2999999999993</v>
      </c>
    </row>
    <row r="140" spans="2:3" x14ac:dyDescent="0.25">
      <c r="B140" t="s">
        <v>139</v>
      </c>
      <c r="C140">
        <f>C44+C45</f>
        <v>1062.5999999999999</v>
      </c>
    </row>
    <row r="141" spans="2:3" x14ac:dyDescent="0.25">
      <c r="B141" t="s">
        <v>137</v>
      </c>
      <c r="C141">
        <v>1047.4000000000001</v>
      </c>
    </row>
    <row r="144" spans="2:3" x14ac:dyDescent="0.25">
      <c r="B144" t="s">
        <v>140</v>
      </c>
      <c r="C144">
        <f>C55+C59</f>
        <v>2894.2</v>
      </c>
    </row>
    <row r="145" spans="2:3" x14ac:dyDescent="0.25">
      <c r="B145" t="s">
        <v>137</v>
      </c>
      <c r="C145">
        <v>2896</v>
      </c>
    </row>
    <row r="148" spans="2:3" x14ac:dyDescent="0.25">
      <c r="B148" t="s">
        <v>141</v>
      </c>
      <c r="C148">
        <f>C57+C61</f>
        <v>361.20000000000005</v>
      </c>
    </row>
    <row r="149" spans="2:3" x14ac:dyDescent="0.25">
      <c r="B149" t="s">
        <v>137</v>
      </c>
      <c r="C149">
        <v>357.2</v>
      </c>
    </row>
    <row r="152" spans="2:3" x14ac:dyDescent="0.25">
      <c r="B152" t="s">
        <v>142</v>
      </c>
      <c r="C152">
        <f>C144+C148</f>
        <v>3255.3999999999996</v>
      </c>
    </row>
    <row r="153" spans="2:3" x14ac:dyDescent="0.25">
      <c r="B153" t="s">
        <v>137</v>
      </c>
      <c r="C153">
        <f>C145+C149</f>
        <v>3253.2</v>
      </c>
    </row>
    <row r="156" spans="2:3" x14ac:dyDescent="0.25">
      <c r="B156" t="s">
        <v>143</v>
      </c>
      <c r="C156">
        <f>C70+C74</f>
        <v>96.100000000000009</v>
      </c>
    </row>
    <row r="157" spans="2:3" x14ac:dyDescent="0.25">
      <c r="B157" t="s">
        <v>137</v>
      </c>
      <c r="C157">
        <v>95.6</v>
      </c>
    </row>
    <row r="161" spans="2:3" x14ac:dyDescent="0.25">
      <c r="B161" t="s">
        <v>144</v>
      </c>
      <c r="C161">
        <f>C132+C136+C140+C152+C156</f>
        <v>13225.3</v>
      </c>
    </row>
    <row r="162" spans="2:3" x14ac:dyDescent="0.25">
      <c r="B162" t="s">
        <v>137</v>
      </c>
      <c r="C162">
        <f>C133+C137+C141+C153+C157</f>
        <v>13164.299999999997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Hubáčková</dc:creator>
  <cp:lastModifiedBy>Lenka Hubáčková</cp:lastModifiedBy>
  <dcterms:created xsi:type="dcterms:W3CDTF">2014-09-24T11:58:25Z</dcterms:created>
  <dcterms:modified xsi:type="dcterms:W3CDTF">2014-09-24T11:59:47Z</dcterms:modified>
</cp:coreProperties>
</file>